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7795" windowHeight="12600"/>
  </bookViews>
  <sheets>
    <sheet name="Прил.№2.1.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K17" i="1" l="1"/>
  <c r="I17" i="1"/>
  <c r="E17" i="1"/>
  <c r="D17" i="1"/>
  <c r="C17" i="1"/>
  <c r="K16" i="1"/>
  <c r="J16" i="1"/>
  <c r="J17" i="1" s="1"/>
  <c r="I16" i="1"/>
  <c r="F16" i="1"/>
  <c r="F17" i="1" s="1"/>
  <c r="E16" i="1"/>
  <c r="D16" i="1"/>
  <c r="C16" i="1"/>
  <c r="L16" i="1" s="1"/>
  <c r="K15" i="1"/>
  <c r="H15" i="1"/>
  <c r="H16" i="1" s="1"/>
  <c r="G15" i="1"/>
  <c r="G16" i="1" s="1"/>
  <c r="G17" i="1" s="1"/>
  <c r="F15" i="1"/>
  <c r="E15" i="1"/>
  <c r="D15" i="1"/>
  <c r="C15" i="1"/>
  <c r="O14" i="1"/>
  <c r="N14" i="1"/>
  <c r="L14" i="1"/>
  <c r="E14" i="1"/>
  <c r="Q14" i="1" s="1"/>
  <c r="D14" i="1"/>
  <c r="M14" i="1" s="1"/>
  <c r="C13" i="1"/>
  <c r="D13" i="1" s="1"/>
  <c r="E13" i="1" s="1"/>
  <c r="F13" i="1" s="1"/>
  <c r="G13" i="1" s="1"/>
  <c r="H13" i="1" s="1"/>
  <c r="I13" i="1" s="1"/>
  <c r="J13" i="1" s="1"/>
  <c r="K13" i="1" s="1"/>
  <c r="L13" i="1" s="1"/>
  <c r="M13" i="1" s="1"/>
  <c r="N13" i="1" s="1"/>
  <c r="B13" i="1"/>
  <c r="M16" i="1" l="1"/>
  <c r="M15" i="1" s="1"/>
  <c r="P15" i="1"/>
  <c r="N16" i="1"/>
  <c r="H17" i="1"/>
  <c r="Q17" i="1" s="1"/>
  <c r="Q16" i="1"/>
  <c r="O17" i="1"/>
  <c r="M17" i="1"/>
  <c r="N17" i="1"/>
  <c r="O16" i="1"/>
  <c r="L17" i="1"/>
  <c r="L15" i="1" s="1"/>
  <c r="O15" i="1" s="1"/>
  <c r="P17" i="1"/>
  <c r="P14" i="1"/>
  <c r="P16" i="1"/>
  <c r="N15" i="1" l="1"/>
  <c r="Q15" i="1" s="1"/>
</calcChain>
</file>

<file path=xl/sharedStrings.xml><?xml version="1.0" encoding="utf-8"?>
<sst xmlns="http://schemas.openxmlformats.org/spreadsheetml/2006/main" count="53" uniqueCount="34">
  <si>
    <t>Приложение №2 к Методическим указаниям по определению размера платы за технологическое присоединение к электрическим сетям ( с изменениями от 22 июня 2020г., 21 апреля 2021г.)</t>
  </si>
  <si>
    <t>Расходы на выполнение мероприятий по технологическому присоединению, предусмотренных подпунктами "а" и "в" пункта 16 Методических указаний</t>
  </si>
  <si>
    <t>МУП "Электротепловые сети"</t>
  </si>
  <si>
    <t>(название организации)</t>
  </si>
  <si>
    <t>за 2017 - 2019 гг.</t>
  </si>
  <si>
    <t>№п/п</t>
  </si>
  <si>
    <t>Наименование мероприятий</t>
  </si>
  <si>
    <t>Информация для расчета стандартизированной тарифной ставки С1</t>
  </si>
  <si>
    <t>Расходы на одно присоединение (руб. на одно ТП)</t>
  </si>
  <si>
    <t>Расходы по каждому мероприятию (руб.)</t>
  </si>
  <si>
    <t>Количество технологических присоединений (шт.)</t>
  </si>
  <si>
    <t>Объем максимальной мощности (кВт)</t>
  </si>
  <si>
    <t>2017 г.</t>
  </si>
  <si>
    <t>2018 г.</t>
  </si>
  <si>
    <t>2019 г.</t>
  </si>
  <si>
    <t>факт (заполняется в соответствии с исполнительной документацией)</t>
  </si>
  <si>
    <t>факт</t>
  </si>
  <si>
    <t>1.</t>
  </si>
  <si>
    <t>Подготовка и выдача сетевой организацией технических условий Заявителю</t>
  </si>
  <si>
    <t>2.</t>
  </si>
  <si>
    <t xml:space="preserve">Проверка сетевой организацией выполнения Заявителем технических условий
</t>
  </si>
  <si>
    <t>2.1</t>
  </si>
  <si>
    <t>Выдача сетевой огранизацией акта об осуществлении технологического присоединения Заявителям, указанным в абзаце восьмого пункта 24 Методических указаний по определению размера платы на технологическое присоединение к электрическим сетям</t>
  </si>
  <si>
    <t>2.2</t>
  </si>
  <si>
    <t>Проверка сетевой огранизацией выполнения технических условий Заявителями, указанными в абзаце девятом пункта 24 Методических указаний по определению размера платы на технологическое присоединение к электрическим сетям</t>
  </si>
  <si>
    <t>Директор МУП "ЭТС"</t>
  </si>
  <si>
    <t>_____________________________________</t>
  </si>
  <si>
    <t>Черный В.М.</t>
  </si>
  <si>
    <t>МП</t>
  </si>
  <si>
    <t xml:space="preserve">                      подпись</t>
  </si>
  <si>
    <t>Примечания:</t>
  </si>
  <si>
    <t>1. Данные в таблице предоставить с точностью до тысячных</t>
  </si>
  <si>
    <t>2. В случае отсутствия каких-либо показателей, в соответствующих графах проставить 0.</t>
  </si>
  <si>
    <t>3. Сведения предоставить официальным письмом в МТРиЭ с направлением электронной версии на почтовый адрес: elektro@tarif74.ru, с обязательной пометкой «Наименование ТСО_Ставки электро_2021», «Наименование ТСО_Выпадающие по ТП_электро_2021г.».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</si>
</sst>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#,##0_ ;\-#,##0\ "/>
    <numFmt numFmtId="165" formatCode="_-* #,##0.00_р_._-;\-* #,##0.00_р_._-;_-* &quot;-&quot;??_р_._-;_-@_-"/>
  </numFmts>
  <fonts count="10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>
      <alignment horizontal="center" vertical="center" wrapText="1"/>
    </xf>
    <xf numFmtId="0" fontId="9" fillId="0" borderId="0"/>
    <xf numFmtId="165" fontId="9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 applyAlignment="1">
      <alignment horizontal="center" wrapText="1"/>
    </xf>
    <xf numFmtId="0" fontId="0" fillId="0" borderId="0" xfId="0" applyAlignment="1">
      <alignment horizontal="center" wrapText="1"/>
    </xf>
    <xf numFmtId="49" fontId="1" fillId="0" borderId="0" xfId="0" applyNumberFormat="1" applyFont="1" applyAlignment="1">
      <alignment horizontal="center" wrapText="1"/>
    </xf>
    <xf numFmtId="0" fontId="2" fillId="0" borderId="0" xfId="0" applyFont="1" applyAlignment="1"/>
    <xf numFmtId="49" fontId="1" fillId="0" borderId="0" xfId="0" applyNumberFormat="1" applyFont="1" applyAlignment="1">
      <alignment horizontal="center" wrapText="1"/>
    </xf>
    <xf numFmtId="0" fontId="2" fillId="0" borderId="0" xfId="0" applyFont="1" applyAlignment="1"/>
    <xf numFmtId="0" fontId="0" fillId="0" borderId="0" xfId="0" applyFill="1"/>
    <xf numFmtId="49" fontId="1" fillId="0" borderId="0" xfId="0" applyNumberFormat="1" applyFont="1" applyFill="1" applyAlignment="1">
      <alignment horizontal="center" wrapText="1"/>
    </xf>
    <xf numFmtId="49" fontId="1" fillId="0" borderId="0" xfId="0" applyNumberFormat="1" applyFont="1" applyFill="1" applyAlignment="1">
      <alignment horizontal="center" wrapText="1"/>
    </xf>
    <xf numFmtId="0" fontId="2" fillId="0" borderId="0" xfId="0" applyFont="1" applyFill="1" applyAlignment="1"/>
    <xf numFmtId="43" fontId="3" fillId="0" borderId="0" xfId="0" applyNumberFormat="1" applyFont="1" applyFill="1"/>
    <xf numFmtId="43" fontId="3" fillId="0" borderId="0" xfId="0" applyNumberFormat="1" applyFont="1" applyFill="1" applyAlignment="1">
      <alignment horizontal="center"/>
    </xf>
    <xf numFmtId="43" fontId="0" fillId="0" borderId="0" xfId="0" applyNumberFormat="1" applyFill="1"/>
    <xf numFmtId="43" fontId="4" fillId="0" borderId="0" xfId="0" applyNumberFormat="1" applyFont="1" applyFill="1" applyAlignment="1">
      <alignment horizontal="center"/>
    </xf>
    <xf numFmtId="43" fontId="5" fillId="0" borderId="1" xfId="0" applyNumberFormat="1" applyFont="1" applyBorder="1" applyAlignment="1">
      <alignment horizontal="center" vertical="center"/>
    </xf>
    <xf numFmtId="43" fontId="1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3" fontId="5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 wrapText="1"/>
    </xf>
    <xf numFmtId="43" fontId="5" fillId="0" borderId="1" xfId="0" applyNumberFormat="1" applyFont="1" applyBorder="1" applyAlignment="1">
      <alignment horizontal="center" vertical="center" wrapText="1"/>
    </xf>
    <xf numFmtId="43" fontId="5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left" vertical="center" wrapText="1"/>
    </xf>
    <xf numFmtId="4" fontId="2" fillId="0" borderId="1" xfId="0" applyNumberFormat="1" applyFont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left" vertical="center" wrapText="1"/>
    </xf>
    <xf numFmtId="0" fontId="7" fillId="0" borderId="0" xfId="0" applyFont="1"/>
    <xf numFmtId="4" fontId="7" fillId="0" borderId="0" xfId="0" applyNumberFormat="1" applyFont="1"/>
    <xf numFmtId="43" fontId="8" fillId="0" borderId="0" xfId="0" applyNumberFormat="1" applyFont="1"/>
    <xf numFmtId="43" fontId="7" fillId="0" borderId="0" xfId="0" applyNumberFormat="1" applyFont="1"/>
    <xf numFmtId="43" fontId="0" fillId="0" borderId="0" xfId="0" applyNumberFormat="1"/>
    <xf numFmtId="43" fontId="7" fillId="0" borderId="0" xfId="0" applyNumberFormat="1" applyFont="1" applyFill="1"/>
    <xf numFmtId="43" fontId="3" fillId="0" borderId="0" xfId="0" applyNumberFormat="1" applyFont="1"/>
    <xf numFmtId="43" fontId="3" fillId="0" borderId="0" xfId="0" applyNumberFormat="1" applyFont="1" applyFill="1" applyAlignment="1">
      <alignment horizontal="left" vertical="center" wrapText="1"/>
    </xf>
    <xf numFmtId="0" fontId="3" fillId="0" borderId="0" xfId="0" applyFont="1"/>
  </cellXfs>
  <cellStyles count="4">
    <cellStyle name="Обычный" xfId="0" builtinId="0"/>
    <cellStyle name="Обычный 109" xfId="1"/>
    <cellStyle name="Обычный 2" xfId="2"/>
    <cellStyle name="Финансовый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0/&#1058;&#1072;&#1088;&#1080;&#1092;&#1099;/2021&#1075;/&#1058;&#1077;&#1093;.%20&#1087;&#1088;&#1080;&#1089;&#1086;&#1077;&#1076;.%20&#1101;&#1083;&#1077;&#1082;&#1090;&#1088;&#1080;&#1082;&#1072;/&#1042;&#1099;&#1087;&#1072;&#1076;&#1072;&#1102;&#1097;&#1080;&#1077;%20&#1076;&#1086;&#1093;&#1086;&#1076;&#1099;%20&#1087;&#1086;&#1076;&#1083;&#1077;&#1078;&#1072;&#1097;&#1080;&#1077;%20&#1082;&#1086;&#1084;&#1087;&#1077;&#1085;&#1089;.%20&#1079;&#1072;%20&#1089;&#1095;&#1077;&#1090;%20&#1090;&#1072;&#1088;&#1080;&#1092;&#1072;%20&#1085;&#1072;%20&#1091;&#1089;&#1083;.%20&#1087;&#1086;%20&#1087;&#1077;&#1088;&#1077;&#1076;&#1072;&#1095;&#1077;%20&#1101;&#1083;.&#1101;&#1085;/&#1060;&#1086;&#1088;&#1084;&#1099;%20&#1076;&#1083;&#1103;%20&#1079;&#1072;&#1087;&#1086;&#1083;&#1085;&#1077;&#1085;&#1080;&#110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% распр. 26сч.-19г."/>
      <sheetName val="распр. 26 сч. -19г. тех прис."/>
      <sheetName val="аморт 26"/>
      <sheetName val="распр.26сч. -20г."/>
      <sheetName val="91.02сч."/>
      <sheetName val="20сч.- 17г."/>
      <sheetName val="20сч.-18г."/>
      <sheetName val="20сч.-19г."/>
      <sheetName val="20сч. - 20г."/>
      <sheetName val="20 сч"/>
      <sheetName val="НВВ№1.1"/>
      <sheetName val="НВВ№1.2"/>
      <sheetName val="Прил.№1.1 до 15"/>
      <sheetName val="Прил.№1.2 до 15"/>
      <sheetName val="Прил.№1.2 до 150"/>
      <sheetName val="Прил.№2.1."/>
      <sheetName val="Прил.№2.2."/>
      <sheetName val="Прил.№3.1"/>
      <sheetName val="Прил.№3.2"/>
      <sheetName val="Прил.№1 город"/>
      <sheetName val="Прил. №1 не город"/>
      <sheetName val="Прил. №5 город"/>
      <sheetName val="Прил. №5 не город"/>
      <sheetName val="90сч.- 2020г.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1">
          <cell r="D11">
            <v>304.10000000000002</v>
          </cell>
          <cell r="E11">
            <v>308.46098467899998</v>
          </cell>
          <cell r="F11">
            <v>136.19499999999999</v>
          </cell>
          <cell r="G11">
            <v>168.54</v>
          </cell>
          <cell r="H11">
            <v>160.2744154545</v>
          </cell>
          <cell r="I11">
            <v>136.19499999999999</v>
          </cell>
          <cell r="J11">
            <v>168.54</v>
          </cell>
          <cell r="K11">
            <v>160.2744154545</v>
          </cell>
        </row>
      </sheetData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Q26"/>
  <sheetViews>
    <sheetView tabSelected="1" zoomScale="70" zoomScaleNormal="70" workbookViewId="0">
      <selection activeCell="V17" sqref="V17"/>
    </sheetView>
  </sheetViews>
  <sheetFormatPr defaultRowHeight="15" x14ac:dyDescent="0.25"/>
  <cols>
    <col min="1" max="1" width="9.7109375" customWidth="1"/>
    <col min="2" max="2" width="37.85546875" customWidth="1"/>
    <col min="3" max="3" width="21.85546875" customWidth="1"/>
    <col min="4" max="4" width="22" customWidth="1"/>
    <col min="5" max="5" width="19.85546875" customWidth="1"/>
    <col min="6" max="6" width="14.85546875" customWidth="1"/>
    <col min="7" max="7" width="12.85546875" customWidth="1"/>
    <col min="8" max="8" width="16.140625" customWidth="1"/>
    <col min="9" max="9" width="12.85546875" customWidth="1"/>
    <col min="10" max="10" width="10.5703125" customWidth="1"/>
    <col min="11" max="11" width="12.7109375" customWidth="1"/>
    <col min="12" max="12" width="10.85546875" customWidth="1"/>
    <col min="13" max="13" width="10.7109375" customWidth="1"/>
    <col min="14" max="14" width="13.42578125" customWidth="1"/>
  </cols>
  <sheetData>
    <row r="1" spans="1:17" ht="66.75" customHeight="1" x14ac:dyDescent="0.25">
      <c r="K1" s="1" t="s">
        <v>0</v>
      </c>
      <c r="L1" s="1"/>
      <c r="M1" s="1"/>
      <c r="N1" s="1"/>
    </row>
    <row r="2" spans="1:17" ht="21.75" customHeight="1" x14ac:dyDescent="0.25">
      <c r="K2" s="2"/>
      <c r="L2" s="2"/>
      <c r="M2" s="2"/>
      <c r="N2" s="2"/>
    </row>
    <row r="3" spans="1:17" ht="15.75" x14ac:dyDescent="0.25">
      <c r="B3" s="3" t="s">
        <v>1</v>
      </c>
      <c r="C3" s="3"/>
      <c r="D3" s="3"/>
      <c r="E3" s="3"/>
      <c r="F3" s="3"/>
      <c r="G3" s="3"/>
      <c r="H3" s="3"/>
      <c r="I3" s="4"/>
      <c r="J3" s="4"/>
      <c r="K3" s="4"/>
      <c r="L3" s="4"/>
      <c r="M3" s="4"/>
      <c r="N3" s="4"/>
    </row>
    <row r="4" spans="1:17" ht="15.75" x14ac:dyDescent="0.25">
      <c r="B4" s="5"/>
      <c r="C4" s="5"/>
      <c r="D4" s="5"/>
      <c r="E4" s="5"/>
      <c r="F4" s="5"/>
      <c r="G4" s="5"/>
      <c r="H4" s="5"/>
      <c r="I4" s="6"/>
      <c r="J4" s="6"/>
      <c r="K4" s="6"/>
      <c r="L4" s="6"/>
      <c r="M4" s="6"/>
      <c r="N4" s="6"/>
    </row>
    <row r="5" spans="1:17" s="7" customFormat="1" ht="15.75" x14ac:dyDescent="0.25">
      <c r="B5" s="8"/>
      <c r="C5" s="8"/>
      <c r="D5" s="8"/>
      <c r="E5" s="9" t="s">
        <v>2</v>
      </c>
      <c r="F5" s="9"/>
      <c r="G5" s="9"/>
      <c r="H5" s="9"/>
      <c r="I5" s="10"/>
      <c r="J5" s="10"/>
      <c r="K5" s="10"/>
      <c r="L5" s="10"/>
      <c r="M5" s="10"/>
      <c r="N5" s="10"/>
    </row>
    <row r="6" spans="1:17" s="7" customFormat="1" x14ac:dyDescent="0.25">
      <c r="B6" s="11"/>
      <c r="C6" s="11"/>
      <c r="D6" s="11"/>
      <c r="E6" s="12" t="s">
        <v>3</v>
      </c>
      <c r="F6" s="12"/>
      <c r="G6" s="12"/>
      <c r="H6" s="12"/>
      <c r="I6" s="11"/>
      <c r="J6" s="11"/>
      <c r="K6" s="11"/>
      <c r="L6" s="13"/>
      <c r="M6" s="13"/>
      <c r="N6" s="13"/>
    </row>
    <row r="7" spans="1:17" s="7" customFormat="1" x14ac:dyDescent="0.25">
      <c r="B7" s="11"/>
      <c r="C7" s="11"/>
      <c r="D7" s="11"/>
      <c r="E7" s="14" t="s">
        <v>4</v>
      </c>
      <c r="F7" s="14"/>
      <c r="G7" s="14"/>
      <c r="H7" s="14"/>
      <c r="I7" s="11"/>
      <c r="J7" s="11"/>
      <c r="K7" s="11"/>
      <c r="L7" s="13"/>
      <c r="M7" s="13"/>
      <c r="N7" s="13"/>
    </row>
    <row r="8" spans="1:17" s="7" customFormat="1" x14ac:dyDescent="0.25">
      <c r="B8" s="11"/>
      <c r="C8" s="11"/>
      <c r="D8" s="11"/>
      <c r="E8" s="11"/>
      <c r="F8" s="11"/>
      <c r="G8" s="11"/>
      <c r="H8" s="11"/>
      <c r="I8" s="11"/>
      <c r="J8" s="11"/>
      <c r="K8" s="11"/>
      <c r="L8" s="13"/>
      <c r="M8" s="13"/>
      <c r="N8" s="13"/>
    </row>
    <row r="9" spans="1:17" s="20" customFormat="1" ht="15" customHeight="1" x14ac:dyDescent="0.25">
      <c r="A9" s="15" t="s">
        <v>5</v>
      </c>
      <c r="B9" s="15" t="s">
        <v>6</v>
      </c>
      <c r="C9" s="16" t="s">
        <v>7</v>
      </c>
      <c r="D9" s="16"/>
      <c r="E9" s="16"/>
      <c r="F9" s="17"/>
      <c r="G9" s="17"/>
      <c r="H9" s="17"/>
      <c r="I9" s="17"/>
      <c r="J9" s="17"/>
      <c r="K9" s="17"/>
      <c r="L9" s="18" t="s">
        <v>8</v>
      </c>
      <c r="M9" s="19"/>
      <c r="N9" s="19"/>
    </row>
    <row r="10" spans="1:17" s="20" customFormat="1" ht="39" customHeight="1" x14ac:dyDescent="0.25">
      <c r="A10" s="19"/>
      <c r="B10" s="19"/>
      <c r="C10" s="15" t="s">
        <v>9</v>
      </c>
      <c r="D10" s="15"/>
      <c r="E10" s="15"/>
      <c r="F10" s="18" t="s">
        <v>10</v>
      </c>
      <c r="G10" s="21"/>
      <c r="H10" s="21"/>
      <c r="I10" s="18" t="s">
        <v>11</v>
      </c>
      <c r="J10" s="21"/>
      <c r="K10" s="21"/>
      <c r="L10" s="19"/>
      <c r="M10" s="19"/>
      <c r="N10" s="19"/>
    </row>
    <row r="11" spans="1:17" s="20" customFormat="1" x14ac:dyDescent="0.25">
      <c r="A11" s="19"/>
      <c r="B11" s="19"/>
      <c r="C11" s="22" t="s">
        <v>12</v>
      </c>
      <c r="D11" s="22" t="s">
        <v>13</v>
      </c>
      <c r="E11" s="22" t="s">
        <v>14</v>
      </c>
      <c r="F11" s="22" t="s">
        <v>12</v>
      </c>
      <c r="G11" s="22" t="s">
        <v>13</v>
      </c>
      <c r="H11" s="22" t="s">
        <v>14</v>
      </c>
      <c r="I11" s="22" t="s">
        <v>12</v>
      </c>
      <c r="J11" s="22" t="s">
        <v>13</v>
      </c>
      <c r="K11" s="22" t="s">
        <v>14</v>
      </c>
      <c r="L11" s="22" t="s">
        <v>12</v>
      </c>
      <c r="M11" s="22" t="s">
        <v>13</v>
      </c>
      <c r="N11" s="22" t="s">
        <v>14</v>
      </c>
    </row>
    <row r="12" spans="1:17" s="20" customFormat="1" ht="61.5" customHeight="1" x14ac:dyDescent="0.25">
      <c r="A12" s="19"/>
      <c r="B12" s="19"/>
      <c r="C12" s="22" t="s">
        <v>15</v>
      </c>
      <c r="D12" s="22" t="s">
        <v>15</v>
      </c>
      <c r="E12" s="22" t="s">
        <v>15</v>
      </c>
      <c r="F12" s="23" t="s">
        <v>16</v>
      </c>
      <c r="G12" s="23" t="s">
        <v>16</v>
      </c>
      <c r="H12" s="23" t="s">
        <v>16</v>
      </c>
      <c r="I12" s="23" t="s">
        <v>16</v>
      </c>
      <c r="J12" s="23" t="s">
        <v>16</v>
      </c>
      <c r="K12" s="23" t="s">
        <v>16</v>
      </c>
      <c r="L12" s="23" t="s">
        <v>16</v>
      </c>
      <c r="M12" s="23" t="s">
        <v>16</v>
      </c>
      <c r="N12" s="23" t="s">
        <v>16</v>
      </c>
    </row>
    <row r="13" spans="1:17" x14ac:dyDescent="0.25">
      <c r="A13" s="24">
        <v>1</v>
      </c>
      <c r="B13" s="24">
        <f>A13+1</f>
        <v>2</v>
      </c>
      <c r="C13" s="24">
        <f t="shared" ref="C13:N13" si="0">B13+1</f>
        <v>3</v>
      </c>
      <c r="D13" s="24">
        <f t="shared" si="0"/>
        <v>4</v>
      </c>
      <c r="E13" s="24">
        <f t="shared" si="0"/>
        <v>5</v>
      </c>
      <c r="F13" s="24">
        <f t="shared" si="0"/>
        <v>6</v>
      </c>
      <c r="G13" s="24">
        <f t="shared" si="0"/>
        <v>7</v>
      </c>
      <c r="H13" s="24">
        <f t="shared" si="0"/>
        <v>8</v>
      </c>
      <c r="I13" s="24">
        <f t="shared" si="0"/>
        <v>9</v>
      </c>
      <c r="J13" s="24">
        <f t="shared" si="0"/>
        <v>10</v>
      </c>
      <c r="K13" s="24">
        <f t="shared" si="0"/>
        <v>11</v>
      </c>
      <c r="L13" s="24">
        <f t="shared" si="0"/>
        <v>12</v>
      </c>
      <c r="M13" s="24">
        <f t="shared" si="0"/>
        <v>13</v>
      </c>
      <c r="N13" s="24">
        <f t="shared" si="0"/>
        <v>14</v>
      </c>
    </row>
    <row r="14" spans="1:17" ht="42.75" x14ac:dyDescent="0.25">
      <c r="A14" s="24" t="s">
        <v>17</v>
      </c>
      <c r="B14" s="25" t="s">
        <v>18</v>
      </c>
      <c r="C14" s="26">
        <v>246079.08</v>
      </c>
      <c r="D14" s="26">
        <f>[1]Прил.№3.1!D11*1000</f>
        <v>304100</v>
      </c>
      <c r="E14" s="26">
        <f>[1]Прил.№3.1!E11*1000</f>
        <v>308460.98467899999</v>
      </c>
      <c r="F14" s="26">
        <v>65</v>
      </c>
      <c r="G14" s="26">
        <v>78</v>
      </c>
      <c r="H14" s="26">
        <v>81</v>
      </c>
      <c r="I14" s="26">
        <v>677</v>
      </c>
      <c r="J14" s="26">
        <v>841.5</v>
      </c>
      <c r="K14" s="27">
        <v>679.8</v>
      </c>
      <c r="L14" s="26">
        <f>C14/F14</f>
        <v>3785.8319999999999</v>
      </c>
      <c r="M14" s="26">
        <f>D14/G14</f>
        <v>3898.7179487179487</v>
      </c>
      <c r="N14" s="26">
        <f>E14/H14</f>
        <v>3808.1603046790124</v>
      </c>
      <c r="O14" t="b">
        <f>C14/F14=L14</f>
        <v>1</v>
      </c>
      <c r="P14" t="b">
        <f>D14/G14=M14</f>
        <v>1</v>
      </c>
      <c r="Q14" t="b">
        <f>E14/H14=N14</f>
        <v>1</v>
      </c>
    </row>
    <row r="15" spans="1:17" ht="57" x14ac:dyDescent="0.25">
      <c r="A15" s="24" t="s">
        <v>19</v>
      </c>
      <c r="B15" s="25" t="s">
        <v>20</v>
      </c>
      <c r="C15" s="26">
        <f>C16+C17</f>
        <v>272390</v>
      </c>
      <c r="D15" s="26">
        <f>D16+D17</f>
        <v>337080</v>
      </c>
      <c r="E15" s="26">
        <f>E16+E17</f>
        <v>320548.83090900001</v>
      </c>
      <c r="F15" s="26">
        <f>F14</f>
        <v>65</v>
      </c>
      <c r="G15" s="26">
        <f t="shared" ref="G15:J17" si="1">G14</f>
        <v>78</v>
      </c>
      <c r="H15" s="26">
        <f t="shared" si="1"/>
        <v>81</v>
      </c>
      <c r="I15" s="26">
        <v>677</v>
      </c>
      <c r="J15" s="26">
        <v>841.5</v>
      </c>
      <c r="K15" s="27">
        <f>K14</f>
        <v>679.8</v>
      </c>
      <c r="L15" s="26">
        <f>L16+L17</f>
        <v>4190.6153846153848</v>
      </c>
      <c r="M15" s="26">
        <f t="shared" ref="M15:N15" si="2">M16+M17</f>
        <v>4321.5384615384619</v>
      </c>
      <c r="N15" s="26">
        <f t="shared" si="2"/>
        <v>3957.3929741851853</v>
      </c>
      <c r="O15" t="b">
        <f t="shared" ref="O15:Q17" si="3">C15/F15=L15</f>
        <v>1</v>
      </c>
      <c r="P15" t="b">
        <f t="shared" si="3"/>
        <v>1</v>
      </c>
      <c r="Q15" t="b">
        <f t="shared" si="3"/>
        <v>1</v>
      </c>
    </row>
    <row r="16" spans="1:17" ht="132.75" customHeight="1" x14ac:dyDescent="0.25">
      <c r="A16" s="28" t="s">
        <v>21</v>
      </c>
      <c r="B16" s="29" t="s">
        <v>22</v>
      </c>
      <c r="C16" s="26">
        <f>[1]Прил.№3.1!F11*1000</f>
        <v>136195</v>
      </c>
      <c r="D16" s="26">
        <f>[1]Прил.№3.1!G11*1000</f>
        <v>168540</v>
      </c>
      <c r="E16" s="26">
        <f>[1]Прил.№3.1!H11*1000</f>
        <v>160274.41545450001</v>
      </c>
      <c r="F16" s="26">
        <f>F15</f>
        <v>65</v>
      </c>
      <c r="G16" s="26">
        <f t="shared" si="1"/>
        <v>78</v>
      </c>
      <c r="H16" s="26">
        <f t="shared" si="1"/>
        <v>81</v>
      </c>
      <c r="I16" s="26">
        <f t="shared" si="1"/>
        <v>677</v>
      </c>
      <c r="J16" s="26">
        <f t="shared" si="1"/>
        <v>841.5</v>
      </c>
      <c r="K16" s="27">
        <f>K15</f>
        <v>679.8</v>
      </c>
      <c r="L16" s="26">
        <f>C16/F16</f>
        <v>2095.3076923076924</v>
      </c>
      <c r="M16" s="26">
        <f t="shared" ref="M16:M17" si="4">D16/G16</f>
        <v>2160.7692307692309</v>
      </c>
      <c r="N16" s="26">
        <f>E16/H16</f>
        <v>1978.6964870925926</v>
      </c>
      <c r="O16" t="b">
        <f t="shared" si="3"/>
        <v>1</v>
      </c>
      <c r="P16" t="b">
        <f t="shared" si="3"/>
        <v>1</v>
      </c>
      <c r="Q16" t="b">
        <f t="shared" si="3"/>
        <v>1</v>
      </c>
    </row>
    <row r="17" spans="1:17" ht="123.75" customHeight="1" x14ac:dyDescent="0.25">
      <c r="A17" s="28" t="s">
        <v>23</v>
      </c>
      <c r="B17" s="29" t="s">
        <v>24</v>
      </c>
      <c r="C17" s="26">
        <f>[1]Прил.№3.1!I11*1000</f>
        <v>136195</v>
      </c>
      <c r="D17" s="26">
        <f>[1]Прил.№3.1!J11*1000</f>
        <v>168540</v>
      </c>
      <c r="E17" s="26">
        <f>[1]Прил.№3.1!K11*1000</f>
        <v>160274.41545450001</v>
      </c>
      <c r="F17" s="26">
        <f>F16</f>
        <v>65</v>
      </c>
      <c r="G17" s="26">
        <f t="shared" si="1"/>
        <v>78</v>
      </c>
      <c r="H17" s="26">
        <f t="shared" si="1"/>
        <v>81</v>
      </c>
      <c r="I17" s="26">
        <f t="shared" si="1"/>
        <v>677</v>
      </c>
      <c r="J17" s="26">
        <f t="shared" si="1"/>
        <v>841.5</v>
      </c>
      <c r="K17" s="27">
        <f>K16</f>
        <v>679.8</v>
      </c>
      <c r="L17" s="26">
        <f>C17/F17</f>
        <v>2095.3076923076924</v>
      </c>
      <c r="M17" s="26">
        <f t="shared" si="4"/>
        <v>2160.7692307692309</v>
      </c>
      <c r="N17" s="26">
        <f>E17/H17</f>
        <v>1978.6964870925926</v>
      </c>
      <c r="O17" t="b">
        <f t="shared" si="3"/>
        <v>1</v>
      </c>
      <c r="P17" t="b">
        <f t="shared" si="3"/>
        <v>1</v>
      </c>
      <c r="Q17" t="b">
        <f t="shared" si="3"/>
        <v>1</v>
      </c>
    </row>
    <row r="18" spans="1:17" ht="34.5" customHeight="1" x14ac:dyDescent="0.3">
      <c r="A18" s="30"/>
      <c r="B18" s="30"/>
      <c r="C18" s="31"/>
      <c r="D18" s="31"/>
      <c r="E18" s="31"/>
      <c r="F18" s="30"/>
      <c r="G18" s="30"/>
      <c r="H18" s="30"/>
      <c r="I18" s="30"/>
    </row>
    <row r="19" spans="1:17" ht="18.75" x14ac:dyDescent="0.3">
      <c r="A19" s="30"/>
      <c r="B19" s="32" t="s">
        <v>25</v>
      </c>
      <c r="C19" s="32"/>
      <c r="D19" s="32" t="s">
        <v>26</v>
      </c>
      <c r="E19" s="32"/>
      <c r="F19" s="32"/>
      <c r="G19" s="32" t="s">
        <v>27</v>
      </c>
      <c r="H19" s="33"/>
      <c r="I19" s="33"/>
      <c r="J19" s="34"/>
    </row>
    <row r="20" spans="1:17" ht="18.75" x14ac:dyDescent="0.3">
      <c r="A20" s="30"/>
      <c r="B20" s="32" t="s">
        <v>28</v>
      </c>
      <c r="C20" s="32"/>
      <c r="D20" s="32" t="s">
        <v>29</v>
      </c>
      <c r="E20" s="32"/>
      <c r="F20" s="32"/>
      <c r="G20" s="32"/>
      <c r="H20" s="33"/>
      <c r="I20" s="33"/>
      <c r="J20" s="34"/>
    </row>
    <row r="21" spans="1:17" ht="18.75" x14ac:dyDescent="0.3">
      <c r="A21" s="30"/>
      <c r="B21" s="32"/>
      <c r="C21" s="32"/>
      <c r="D21" s="32"/>
      <c r="E21" s="32"/>
      <c r="F21" s="32"/>
      <c r="G21" s="32"/>
      <c r="H21" s="35"/>
      <c r="I21" s="35"/>
      <c r="J21" s="13"/>
    </row>
    <row r="22" spans="1:17" x14ac:dyDescent="0.25">
      <c r="B22" s="36" t="s">
        <v>30</v>
      </c>
      <c r="C22" s="36"/>
      <c r="D22" s="36"/>
      <c r="E22" s="36"/>
      <c r="F22" s="34"/>
      <c r="G22" s="34"/>
      <c r="H22" s="34"/>
      <c r="I22" s="34"/>
      <c r="J22" s="34"/>
    </row>
    <row r="23" spans="1:17" x14ac:dyDescent="0.25">
      <c r="B23" s="36" t="s">
        <v>31</v>
      </c>
      <c r="C23" s="36"/>
      <c r="D23" s="36"/>
      <c r="E23" s="36"/>
      <c r="F23" s="34"/>
      <c r="G23" s="34"/>
      <c r="H23" s="34"/>
      <c r="I23" s="34"/>
      <c r="J23" s="34"/>
    </row>
    <row r="24" spans="1:17" x14ac:dyDescent="0.25">
      <c r="B24" s="36" t="s">
        <v>32</v>
      </c>
      <c r="C24" s="36"/>
      <c r="D24" s="36"/>
      <c r="E24" s="36"/>
      <c r="F24" s="34"/>
      <c r="G24" s="34"/>
      <c r="H24" s="34"/>
      <c r="I24" s="34"/>
      <c r="J24" s="34"/>
    </row>
    <row r="25" spans="1:17" ht="39.75" customHeight="1" x14ac:dyDescent="0.25">
      <c r="B25" s="37" t="s">
        <v>33</v>
      </c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</row>
    <row r="26" spans="1:17" x14ac:dyDescent="0.25">
      <c r="B26" s="38"/>
      <c r="C26" s="38"/>
      <c r="D26" s="38"/>
      <c r="E26" s="38"/>
      <c r="F26" s="38"/>
      <c r="G26" s="38"/>
      <c r="H26" s="38"/>
      <c r="I26" s="34"/>
      <c r="J26" s="34"/>
    </row>
  </sheetData>
  <mergeCells count="13">
    <mergeCell ref="F10:H10"/>
    <mergeCell ref="I10:K10"/>
    <mergeCell ref="B25:M25"/>
    <mergeCell ref="K1:N1"/>
    <mergeCell ref="B3:N3"/>
    <mergeCell ref="E5:H5"/>
    <mergeCell ref="E6:H6"/>
    <mergeCell ref="E7:H7"/>
    <mergeCell ref="A9:A12"/>
    <mergeCell ref="B9:B12"/>
    <mergeCell ref="C9:K9"/>
    <mergeCell ref="L9:N10"/>
    <mergeCell ref="C10:E10"/>
  </mergeCells>
  <pageMargins left="0.70866141732283472" right="0" top="0.94488188976377963" bottom="0.74803149606299213" header="0.31496062992125984" footer="0.31496062992125984"/>
  <pageSetup paperSize="9" scale="5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Прил.№2.1.</vt:lpstr>
    </vt:vector>
  </TitlesOfParts>
  <Company>diakov.net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RePack by Diakov</cp:lastModifiedBy>
  <dcterms:created xsi:type="dcterms:W3CDTF">2021-10-19T06:06:32Z</dcterms:created>
  <dcterms:modified xsi:type="dcterms:W3CDTF">2021-10-19T06:06:53Z</dcterms:modified>
</cp:coreProperties>
</file>